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开心\Desktop\2026.5.25肿瘤学术会议\"/>
    </mc:Choice>
  </mc:AlternateContent>
  <xr:revisionPtr revIDLastSave="0" documentId="13_ncr:1_{DA155B27-6CB6-4539-84CF-A44093703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算表" sheetId="9" r:id="rId1"/>
    <sheet name="Sheet1" sheetId="10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9" l="1"/>
  <c r="J72" i="9"/>
  <c r="J80" i="9"/>
  <c r="J81" i="9"/>
  <c r="J82" i="9"/>
  <c r="J21" i="9"/>
  <c r="J22" i="9"/>
  <c r="J23" i="9"/>
  <c r="J24" i="9"/>
  <c r="J25" i="9"/>
  <c r="J26" i="9"/>
  <c r="J27" i="9"/>
  <c r="J28" i="9"/>
  <c r="J29" i="9"/>
  <c r="J30" i="9"/>
  <c r="J31" i="9"/>
  <c r="J33" i="9"/>
  <c r="J34" i="9"/>
  <c r="J35" i="9"/>
  <c r="J36" i="9"/>
  <c r="J19" i="9"/>
  <c r="J17" i="9"/>
  <c r="J14" i="9"/>
</calcChain>
</file>

<file path=xl/sharedStrings.xml><?xml version="1.0" encoding="utf-8"?>
<sst xmlns="http://schemas.openxmlformats.org/spreadsheetml/2006/main" count="268" uniqueCount="132">
  <si>
    <t>内蒙古抗癌协会肿瘤支持治疗专业委员会2026年学术年会—会议预算单</t>
  </si>
  <si>
    <t>项目</t>
  </si>
  <si>
    <t>结算金额</t>
  </si>
  <si>
    <t>分项</t>
  </si>
  <si>
    <t>规格</t>
  </si>
  <si>
    <t>数量A</t>
  </si>
  <si>
    <t>单位A</t>
  </si>
  <si>
    <t>数量B</t>
  </si>
  <si>
    <t>单位B</t>
  </si>
  <si>
    <t>单价</t>
  </si>
  <si>
    <t>合计</t>
  </si>
  <si>
    <t>小计</t>
  </si>
  <si>
    <t>描述（所包含服务/内容）</t>
  </si>
  <si>
    <t>设计</t>
  </si>
  <si>
    <t>会议主形象</t>
  </si>
  <si>
    <t>场</t>
  </si>
  <si>
    <t>项</t>
  </si>
  <si>
    <t>直播底图</t>
  </si>
  <si>
    <t>日程海报</t>
  </si>
  <si>
    <t>串场幻灯片背景及制作</t>
  </si>
  <si>
    <t>费用合计：</t>
  </si>
  <si>
    <t>酒店&amp;交通</t>
  </si>
  <si>
    <t>省外专家交通（往返）</t>
  </si>
  <si>
    <t>人</t>
  </si>
  <si>
    <t>次</t>
  </si>
  <si>
    <t>1500</t>
  </si>
  <si>
    <t>（以实际发生为准）</t>
  </si>
  <si>
    <t>省内外地专家交通（往返）</t>
  </si>
  <si>
    <t>市内交通</t>
  </si>
  <si>
    <t>200</t>
  </si>
  <si>
    <t>标间</t>
  </si>
  <si>
    <t>间</t>
  </si>
  <si>
    <t>房间（大床）</t>
  </si>
  <si>
    <t>晚餐</t>
  </si>
  <si>
    <t>酒店场租</t>
  </si>
  <si>
    <t>天</t>
  </si>
  <si>
    <t>茶歇</t>
  </si>
  <si>
    <t>午餐</t>
  </si>
  <si>
    <t>房间</t>
  </si>
  <si>
    <t>物料制作&amp;搭建</t>
  </si>
  <si>
    <t>桁架（签到）</t>
  </si>
  <si>
    <t>套</t>
  </si>
  <si>
    <t>900</t>
  </si>
  <si>
    <t>舞台地毯（红色）</t>
  </si>
  <si>
    <t>平米</t>
  </si>
  <si>
    <t>块</t>
  </si>
  <si>
    <t>8</t>
  </si>
  <si>
    <t>电子讲台kt板</t>
  </si>
  <si>
    <t>30</t>
  </si>
  <si>
    <t>控台围挡kt板</t>
  </si>
  <si>
    <t>舞台签斜放KT板</t>
  </si>
  <si>
    <t>串场打印</t>
  </si>
  <si>
    <t>页</t>
  </si>
  <si>
    <t>1</t>
  </si>
  <si>
    <t>立屏展架</t>
  </si>
  <si>
    <t>个</t>
  </si>
  <si>
    <t>日程单页</t>
  </si>
  <si>
    <t>2</t>
  </si>
  <si>
    <t>背胶（箭头指示）</t>
  </si>
  <si>
    <t>0.7*1米</t>
  </si>
  <si>
    <t>桌卡</t>
  </si>
  <si>
    <t>3</t>
  </si>
  <si>
    <t>签到表</t>
  </si>
  <si>
    <t>份</t>
  </si>
  <si>
    <t>张</t>
  </si>
  <si>
    <t>胸卡（会务组）</t>
  </si>
  <si>
    <t>桌花</t>
  </si>
  <si>
    <t>260</t>
  </si>
  <si>
    <t>电子讲台</t>
  </si>
  <si>
    <t>劳务确认表</t>
  </si>
  <si>
    <t>会议录播</t>
  </si>
  <si>
    <t>控台</t>
  </si>
  <si>
    <t>2000</t>
  </si>
  <si>
    <t>照片直播</t>
  </si>
  <si>
    <t>返投电视</t>
  </si>
  <si>
    <t>讲课专家</t>
  </si>
  <si>
    <t>12000</t>
  </si>
  <si>
    <t>区外主持</t>
  </si>
  <si>
    <t>区内主持</t>
  </si>
  <si>
    <t>6000</t>
  </si>
  <si>
    <t>讨论嘉宾</t>
  </si>
  <si>
    <t>费用合计</t>
  </si>
  <si>
    <t>直播明细</t>
  </si>
  <si>
    <t>网络直播系统</t>
  </si>
  <si>
    <t>free</t>
  </si>
  <si>
    <t>人工费</t>
  </si>
  <si>
    <t>点位</t>
  </si>
  <si>
    <t>直播间搭建</t>
  </si>
  <si>
    <t>直播活动介绍,直播观看权限设置等,直播间可支持PC+手机+Pad自适应。</t>
  </si>
  <si>
    <t>推流服务器</t>
  </si>
  <si>
    <t>观众互动评论</t>
  </si>
  <si>
    <t>与讲者互动功能</t>
  </si>
  <si>
    <t>会中技术指导</t>
  </si>
  <si>
    <t>会前单点测试</t>
  </si>
  <si>
    <t>会前一对一网络&amp;其他技术支持测试</t>
  </si>
  <si>
    <t>观众身份控制</t>
  </si>
  <si>
    <t>直播观众登录/注册/报名信息收集，限制报名观看等</t>
  </si>
  <si>
    <t>视频会议软件测试</t>
  </si>
  <si>
    <t>会议前期网络及软件测试</t>
  </si>
  <si>
    <t>直播评论管控</t>
  </si>
  <si>
    <t>直播留言过滤；观众问题留言解答</t>
  </si>
  <si>
    <t>直播导播推流</t>
  </si>
  <si>
    <t>直播视频画面切换/推流</t>
  </si>
  <si>
    <t>视频会议音视频控制</t>
  </si>
  <si>
    <t>直播声音采集</t>
  </si>
  <si>
    <t>直播录制</t>
  </si>
  <si>
    <t>直播视频在线录制并保存至云端服务器</t>
  </si>
  <si>
    <t>直播回放存储</t>
  </si>
  <si>
    <t>每个回放视频保存平台保存一年的费用</t>
  </si>
  <si>
    <t>直播数据统计</t>
  </si>
  <si>
    <t>平台记录观看人数、观看行为统计、观众信息统计等，帮助分析直播效果</t>
  </si>
  <si>
    <t>公众号宣传&amp;banner展示</t>
  </si>
  <si>
    <t>会中病例收集，会后公众号报道</t>
  </si>
  <si>
    <t>微官网</t>
  </si>
  <si>
    <t>微官网搭建</t>
  </si>
  <si>
    <t>8000</t>
  </si>
  <si>
    <t>排版设计</t>
  </si>
  <si>
    <t>内容编辑</t>
  </si>
  <si>
    <t>跳转链接</t>
  </si>
  <si>
    <t>日程编辑</t>
  </si>
  <si>
    <t xml:space="preserve">会议成本总计 </t>
  </si>
  <si>
    <t xml:space="preserve">服务费 </t>
  </si>
  <si>
    <t>人员</t>
  </si>
  <si>
    <t>现场工作人员</t>
  </si>
  <si>
    <t>线下技术人员</t>
  </si>
  <si>
    <t>工作人员餐费</t>
  </si>
  <si>
    <t>工作人员交通</t>
  </si>
  <si>
    <t>摄影</t>
  </si>
  <si>
    <t>摄像</t>
  </si>
  <si>
    <t>报价总费用</t>
  </si>
  <si>
    <t>增值税费用</t>
  </si>
  <si>
    <t>项目总费用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</si>
</sst>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_);[Red]\(0\)"/>
  </numFmts>
  <fonts count="21" x14ac:knownFonts="1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70C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 tint="0.249977111117893"/>
      <name val="微软雅黑"/>
      <family val="2"/>
      <charset val="134"/>
    </font>
    <font>
      <sz val="10"/>
      <color theme="4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4" tint="-0.249977111117893"/>
      <name val="微软雅黑"/>
      <family val="2"/>
      <charset val="134"/>
    </font>
    <font>
      <b/>
      <sz val="10"/>
      <color rgb="FF0070C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0"/>
      <color rgb="FF0070C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8" tint="0.799768059327982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 applyBorder="0">
      <alignment vertical="center"/>
    </xf>
    <xf numFmtId="0" fontId="17" fillId="0" borderId="0" applyBorder="0" applyProtection="0"/>
    <xf numFmtId="0" fontId="18" fillId="0" borderId="0" applyBorder="0"/>
    <xf numFmtId="0" fontId="19" fillId="0" borderId="0" applyBorder="0"/>
    <xf numFmtId="0" fontId="19" fillId="0" borderId="0" applyBorder="0"/>
  </cellStyleXfs>
  <cellXfs count="1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5" borderId="7" xfId="3" applyFont="1" applyFill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9" xfId="3" applyFont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176" fontId="7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8" borderId="10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49" fontId="4" fillId="4" borderId="5" xfId="0" applyNumberFormat="1" applyFont="1" applyFill="1" applyBorder="1" applyAlignment="1" applyProtection="1">
      <alignment horizontal="center" vertical="center"/>
      <protection locked="0"/>
    </xf>
    <xf numFmtId="43" fontId="5" fillId="5" borderId="7" xfId="0" applyNumberFormat="1" applyFont="1" applyFill="1" applyBorder="1" applyAlignment="1">
      <alignment horizontal="center" vertical="center"/>
    </xf>
    <xf numFmtId="43" fontId="6" fillId="6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49" fontId="6" fillId="7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5" borderId="7" xfId="0" applyNumberFormat="1" applyFont="1" applyFill="1" applyBorder="1" applyAlignment="1" applyProtection="1">
      <alignment horizontal="center" vertical="center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3" fontId="4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43" fontId="6" fillId="6" borderId="8" xfId="0" applyNumberFormat="1" applyFont="1" applyFill="1" applyBorder="1" applyAlignment="1" applyProtection="1">
      <alignment horizontal="center" vertical="center"/>
      <protection locked="0"/>
    </xf>
    <xf numFmtId="43" fontId="6" fillId="6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58" fontId="5" fillId="9" borderId="7" xfId="3" applyNumberFormat="1" applyFont="1" applyFill="1" applyBorder="1" applyAlignment="1" applyProtection="1">
      <alignment horizontal="center"/>
      <protection locked="0"/>
    </xf>
    <xf numFmtId="43" fontId="5" fillId="3" borderId="8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3" fontId="5" fillId="3" borderId="7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10" borderId="5" xfId="0" applyNumberFormat="1" applyFont="1" applyFill="1" applyBorder="1" applyAlignment="1" applyProtection="1">
      <alignment horizontal="center" vertical="center" wrapText="1"/>
      <protection locked="0"/>
    </xf>
    <xf numFmtId="58" fontId="5" fillId="0" borderId="7" xfId="3" applyNumberFormat="1" applyFont="1" applyBorder="1" applyAlignment="1" applyProtection="1">
      <alignment horizontal="center"/>
      <protection locked="0"/>
    </xf>
    <xf numFmtId="43" fontId="7" fillId="5" borderId="7" xfId="0" applyNumberFormat="1" applyFont="1" applyFill="1" applyBorder="1" applyAlignment="1">
      <alignment horizontal="center" vertical="center"/>
    </xf>
    <xf numFmtId="58" fontId="5" fillId="5" borderId="7" xfId="3" applyNumberFormat="1" applyFont="1" applyFill="1" applyBorder="1" applyAlignment="1" applyProtection="1">
      <alignment horizontal="center"/>
      <protection locked="0"/>
    </xf>
    <xf numFmtId="43" fontId="6" fillId="6" borderId="7" xfId="0" applyNumberFormat="1" applyFont="1" applyFill="1" applyBorder="1" applyAlignment="1">
      <alignment horizontal="center" vertical="center"/>
    </xf>
    <xf numFmtId="43" fontId="7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3" fontId="13" fillId="6" borderId="8" xfId="0" applyNumberFormat="1" applyFont="1" applyFill="1" applyBorder="1" applyAlignment="1">
      <alignment horizontal="center" vertical="center"/>
    </xf>
    <xf numFmtId="43" fontId="10" fillId="0" borderId="7" xfId="0" applyNumberFormat="1" applyFont="1" applyBorder="1" applyAlignment="1">
      <alignment horizontal="center" vertical="center"/>
    </xf>
    <xf numFmtId="0" fontId="11" fillId="8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>
      <alignment horizontal="center"/>
    </xf>
    <xf numFmtId="0" fontId="4" fillId="11" borderId="5" xfId="0" applyFont="1" applyFill="1" applyBorder="1" applyAlignment="1" applyProtection="1">
      <alignment horizontal="center" vertical="center" wrapText="1"/>
      <protection locked="0"/>
    </xf>
    <xf numFmtId="0" fontId="4" fillId="11" borderId="3" xfId="0" applyFont="1" applyFill="1" applyBorder="1" applyAlignment="1" applyProtection="1">
      <alignment horizontal="center" vertical="center" wrapText="1"/>
      <protection locked="0"/>
    </xf>
    <xf numFmtId="0" fontId="4" fillId="11" borderId="7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49" fontId="7" fillId="5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 wrapText="1"/>
      <protection locked="0"/>
    </xf>
    <xf numFmtId="9" fontId="14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9" fontId="5" fillId="11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6" fillId="7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3" fontId="12" fillId="11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43" fontId="12" fillId="12" borderId="7" xfId="0" applyNumberFormat="1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3" fontId="12" fillId="13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49" fontId="6" fillId="7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9" xfId="3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center"/>
      <protection locked="0"/>
    </xf>
    <xf numFmtId="0" fontId="5" fillId="0" borderId="7" xfId="3" applyFont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176" fontId="7" fillId="6" borderId="1" xfId="0" applyNumberFormat="1" applyFont="1" applyFill="1" applyBorder="1" applyAlignment="1" applyProtection="1">
      <alignment horizontal="center" vertical="center"/>
      <protection locked="0"/>
    </xf>
    <xf numFmtId="176" fontId="7" fillId="6" borderId="2" xfId="0" applyNumberFormat="1" applyFont="1" applyFill="1" applyBorder="1" applyAlignment="1" applyProtection="1">
      <alignment horizontal="center" vertical="center"/>
      <protection locked="0"/>
    </xf>
    <xf numFmtId="176" fontId="7" fillId="6" borderId="9" xfId="0" applyNumberFormat="1" applyFont="1" applyFill="1" applyBorder="1" applyAlignment="1" applyProtection="1">
      <alignment horizontal="center" vertical="center"/>
      <protection locked="0"/>
    </xf>
    <xf numFmtId="49" fontId="11" fillId="8" borderId="2" xfId="0" applyNumberFormat="1" applyFont="1" applyFill="1" applyBorder="1" applyAlignment="1" applyProtection="1">
      <alignment horizontal="center" vertical="center"/>
      <protection locked="0"/>
    </xf>
    <xf numFmtId="49" fontId="11" fillId="8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9" xfId="0" applyFont="1" applyFill="1" applyBorder="1" applyAlignment="1" applyProtection="1">
      <alignment horizontal="center" vertical="center" wrapText="1"/>
      <protection locked="0"/>
    </xf>
    <xf numFmtId="9" fontId="14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12" borderId="2" xfId="0" applyNumberFormat="1" applyFont="1" applyFill="1" applyBorder="1" applyAlignment="1" applyProtection="1">
      <alignment horizontal="center" vertical="center" wrapText="1"/>
      <protection locked="0"/>
    </xf>
    <xf numFmtId="9" fontId="14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9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9" fontId="5" fillId="11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43" fontId="5" fillId="3" borderId="5" xfId="0" applyNumberFormat="1" applyFont="1" applyFill="1" applyBorder="1" applyAlignment="1">
      <alignment horizontal="center" vertical="center"/>
    </xf>
    <xf numFmtId="43" fontId="5" fillId="3" borderId="6" xfId="0" applyNumberFormat="1" applyFont="1" applyFill="1" applyBorder="1" applyAlignment="1">
      <alignment horizontal="center" vertical="center"/>
    </xf>
    <xf numFmtId="43" fontId="5" fillId="3" borderId="8" xfId="0" applyNumberFormat="1" applyFont="1" applyFill="1" applyBorder="1" applyAlignment="1">
      <alignment horizontal="center" vertical="center"/>
    </xf>
    <xf numFmtId="43" fontId="7" fillId="5" borderId="5" xfId="0" applyNumberFormat="1" applyFont="1" applyFill="1" applyBorder="1" applyAlignment="1">
      <alignment horizontal="center" vertical="center"/>
    </xf>
    <xf numFmtId="43" fontId="7" fillId="5" borderId="6" xfId="0" applyNumberFormat="1" applyFont="1" applyFill="1" applyBorder="1" applyAlignment="1">
      <alignment horizontal="center" vertical="center"/>
    </xf>
    <xf numFmtId="43" fontId="7" fillId="5" borderId="8" xfId="0" applyNumberFormat="1" applyFont="1" applyFill="1" applyBorder="1" applyAlignment="1">
      <alignment horizontal="center" vertical="center"/>
    </xf>
    <xf numFmtId="43" fontId="11" fillId="0" borderId="5" xfId="0" applyNumberFormat="1" applyFont="1" applyBorder="1" applyAlignment="1">
      <alignment horizontal="center" vertical="center"/>
    </xf>
    <xf numFmtId="43" fontId="11" fillId="0" borderId="6" xfId="0" applyNumberFormat="1" applyFont="1" applyBorder="1" applyAlignment="1">
      <alignment horizontal="center" vertical="center"/>
    </xf>
    <xf numFmtId="43" fontId="11" fillId="0" borderId="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9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NumberFormat="1" applyFont="1" applyFill="1" applyBorder="1" applyAlignment="1" applyProtection="1">
      <alignment horizontal="center" vertical="center"/>
      <protection locked="0"/>
    </xf>
  </cellXfs>
  <cellStyles count="5">
    <cellStyle name="Normal 2" xfId="3" xr:uid="{00000000-0005-0000-0000-00002F000000}"/>
    <cellStyle name="Normal_Sheet1" xfId="2" xr:uid="{00000000-0005-0000-0000-000002000000}"/>
    <cellStyle name="常规" xfId="0" builtinId="0"/>
    <cellStyle name="常规 2" xfId="1" xr:uid="{00000000-0005-0000-0000-000001000000}"/>
    <cellStyle name="常规 3" xfId="4" xr:uid="{00000000-0005-0000-0000-00003300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showGridLines="0" tabSelected="1" zoomScale="92" zoomScaleNormal="92" workbookViewId="0">
      <pane xSplit="1" ySplit="3" topLeftCell="B4" activePane="bottomRight" state="frozen"/>
      <selection pane="topRight"/>
      <selection pane="bottomLeft"/>
      <selection pane="bottomRight" activeCell="H13" sqref="H13"/>
    </sheetView>
  </sheetViews>
  <sheetFormatPr defaultColWidth="10" defaultRowHeight="15.95" customHeight="1" x14ac:dyDescent="0.15"/>
  <cols>
    <col min="1" max="1" width="9" style="1" customWidth="1"/>
    <col min="2" max="2" width="11" style="1" customWidth="1"/>
    <col min="3" max="3" width="28.125" style="3" customWidth="1"/>
    <col min="4" max="4" width="10.625" style="3" customWidth="1"/>
    <col min="5" max="5" width="10.125" style="3" customWidth="1"/>
    <col min="6" max="6" width="9.5" style="3" customWidth="1"/>
    <col min="7" max="7" width="10" style="3" customWidth="1"/>
    <col min="8" max="9" width="10.625" style="4" customWidth="1"/>
    <col min="10" max="10" width="15.375" style="3" customWidth="1"/>
    <col min="11" max="11" width="57.5" style="3" customWidth="1"/>
    <col min="12" max="12" width="10" style="3" customWidth="1"/>
    <col min="13" max="16384" width="10" style="3"/>
  </cols>
  <sheetData>
    <row r="1" spans="1:11" ht="30.95" customHeight="1" x14ac:dyDescent="0.4">
      <c r="A1" s="89" t="s">
        <v>0</v>
      </c>
      <c r="B1" s="90"/>
      <c r="C1" s="91"/>
      <c r="D1" s="91"/>
      <c r="E1" s="91"/>
      <c r="F1" s="91"/>
      <c r="G1" s="91"/>
      <c r="H1" s="92"/>
      <c r="I1" s="92"/>
      <c r="J1" s="91"/>
      <c r="K1" s="93"/>
    </row>
    <row r="2" spans="1:11" s="1" customFormat="1" ht="15.95" customHeight="1" x14ac:dyDescent="0.15">
      <c r="A2" s="94" t="s">
        <v>1</v>
      </c>
      <c r="B2" s="95"/>
      <c r="C2" s="95"/>
      <c r="D2" s="94" t="s">
        <v>2</v>
      </c>
      <c r="E2" s="95"/>
      <c r="F2" s="95"/>
      <c r="G2" s="95"/>
      <c r="H2" s="96"/>
      <c r="I2" s="96"/>
      <c r="J2" s="95"/>
      <c r="K2" s="97"/>
    </row>
    <row r="3" spans="1:11" s="1" customFormat="1" ht="15.95" customHeight="1" x14ac:dyDescent="0.15">
      <c r="A3" s="5" t="s">
        <v>3</v>
      </c>
      <c r="B3" s="98" t="s">
        <v>4</v>
      </c>
      <c r="C3" s="99"/>
      <c r="D3" s="6" t="s">
        <v>5</v>
      </c>
      <c r="E3" s="6" t="s">
        <v>6</v>
      </c>
      <c r="F3" s="6" t="s">
        <v>7</v>
      </c>
      <c r="G3" s="6" t="s">
        <v>8</v>
      </c>
      <c r="H3" s="27" t="s">
        <v>9</v>
      </c>
      <c r="I3" s="27" t="s">
        <v>10</v>
      </c>
      <c r="J3" s="38" t="s">
        <v>11</v>
      </c>
      <c r="K3" s="27" t="s">
        <v>12</v>
      </c>
    </row>
    <row r="4" spans="1:11" ht="17.100000000000001" customHeight="1" x14ac:dyDescent="0.15">
      <c r="A4" s="141" t="s">
        <v>13</v>
      </c>
      <c r="B4" s="100" t="s">
        <v>14</v>
      </c>
      <c r="C4" s="100"/>
      <c r="D4" s="8">
        <v>1</v>
      </c>
      <c r="E4" s="8" t="s">
        <v>15</v>
      </c>
      <c r="F4" s="8">
        <v>1</v>
      </c>
      <c r="G4" s="8" t="s">
        <v>16</v>
      </c>
      <c r="H4" s="28">
        <v>3000</v>
      </c>
      <c r="I4" s="28">
        <v>3000</v>
      </c>
      <c r="J4" s="28">
        <v>3000</v>
      </c>
      <c r="K4" s="39"/>
    </row>
    <row r="5" spans="1:11" ht="17.100000000000001" customHeight="1" x14ac:dyDescent="0.15">
      <c r="A5" s="141"/>
      <c r="B5" s="100" t="s">
        <v>17</v>
      </c>
      <c r="C5" s="100"/>
      <c r="D5" s="8">
        <v>1</v>
      </c>
      <c r="E5" s="8" t="s">
        <v>15</v>
      </c>
      <c r="F5" s="8">
        <v>1</v>
      </c>
      <c r="G5" s="8" t="s">
        <v>16</v>
      </c>
      <c r="H5" s="28">
        <v>600</v>
      </c>
      <c r="I5" s="28">
        <v>600</v>
      </c>
      <c r="J5" s="28">
        <v>600</v>
      </c>
      <c r="K5" s="39"/>
    </row>
    <row r="6" spans="1:11" ht="17.100000000000001" customHeight="1" x14ac:dyDescent="0.15">
      <c r="A6" s="141"/>
      <c r="B6" s="100" t="s">
        <v>18</v>
      </c>
      <c r="C6" s="100"/>
      <c r="D6" s="8">
        <v>1</v>
      </c>
      <c r="E6" s="8" t="s">
        <v>15</v>
      </c>
      <c r="F6" s="8">
        <v>1</v>
      </c>
      <c r="G6" s="8" t="s">
        <v>16</v>
      </c>
      <c r="H6" s="28">
        <v>600</v>
      </c>
      <c r="I6" s="28">
        <v>600</v>
      </c>
      <c r="J6" s="28">
        <v>600</v>
      </c>
      <c r="K6" s="39"/>
    </row>
    <row r="7" spans="1:11" ht="17.100000000000001" customHeight="1" x14ac:dyDescent="0.15">
      <c r="A7" s="141"/>
      <c r="B7" s="100" t="s">
        <v>19</v>
      </c>
      <c r="C7" s="100"/>
      <c r="D7" s="8">
        <v>1</v>
      </c>
      <c r="E7" s="8" t="s">
        <v>15</v>
      </c>
      <c r="F7" s="8">
        <v>1</v>
      </c>
      <c r="G7" s="8" t="s">
        <v>16</v>
      </c>
      <c r="H7" s="28">
        <v>800</v>
      </c>
      <c r="I7" s="28">
        <v>800</v>
      </c>
      <c r="J7" s="28">
        <v>800</v>
      </c>
      <c r="K7" s="39"/>
    </row>
    <row r="8" spans="1:11" ht="15.95" customHeight="1" x14ac:dyDescent="0.15">
      <c r="A8" s="142"/>
      <c r="B8" s="101" t="s">
        <v>20</v>
      </c>
      <c r="C8" s="102"/>
      <c r="D8" s="102"/>
      <c r="E8" s="102"/>
      <c r="F8" s="102"/>
      <c r="G8" s="103"/>
      <c r="H8" s="29"/>
      <c r="I8" s="40"/>
      <c r="J8" s="41">
        <v>5000</v>
      </c>
      <c r="K8" s="42"/>
    </row>
    <row r="9" spans="1:11" ht="15.95" customHeight="1" x14ac:dyDescent="0.35">
      <c r="A9" s="143" t="s">
        <v>21</v>
      </c>
      <c r="B9" s="152">
        <v>26</v>
      </c>
      <c r="C9" s="9" t="s">
        <v>22</v>
      </c>
      <c r="D9" s="10">
        <v>12</v>
      </c>
      <c r="E9" s="10" t="s">
        <v>23</v>
      </c>
      <c r="F9" s="10">
        <v>24</v>
      </c>
      <c r="G9" s="10" t="s">
        <v>24</v>
      </c>
      <c r="H9" s="169">
        <v>1500</v>
      </c>
      <c r="I9" s="10">
        <v>36000</v>
      </c>
      <c r="J9" s="154">
        <v>39600</v>
      </c>
      <c r="K9" s="43" t="s">
        <v>26</v>
      </c>
    </row>
    <row r="10" spans="1:11" ht="15.95" customHeight="1" x14ac:dyDescent="0.35">
      <c r="A10" s="143"/>
      <c r="B10" s="152"/>
      <c r="C10" s="9" t="s">
        <v>27</v>
      </c>
      <c r="D10" s="10">
        <v>5</v>
      </c>
      <c r="E10" s="10" t="s">
        <v>23</v>
      </c>
      <c r="F10" s="10">
        <v>10</v>
      </c>
      <c r="G10" s="10" t="s">
        <v>24</v>
      </c>
      <c r="H10" s="169">
        <v>100</v>
      </c>
      <c r="I10" s="10">
        <v>1000</v>
      </c>
      <c r="J10" s="155"/>
      <c r="K10" s="43" t="s">
        <v>26</v>
      </c>
    </row>
    <row r="11" spans="1:11" ht="15.95" customHeight="1" x14ac:dyDescent="0.35">
      <c r="A11" s="143"/>
      <c r="B11" s="152"/>
      <c r="C11" s="9" t="s">
        <v>27</v>
      </c>
      <c r="D11" s="10">
        <v>10</v>
      </c>
      <c r="E11" s="10" t="s">
        <v>23</v>
      </c>
      <c r="F11" s="10">
        <v>20</v>
      </c>
      <c r="G11" s="10" t="s">
        <v>24</v>
      </c>
      <c r="H11" s="169">
        <v>130</v>
      </c>
      <c r="I11" s="10">
        <v>2600</v>
      </c>
      <c r="J11" s="156"/>
      <c r="K11" s="43" t="s">
        <v>26</v>
      </c>
    </row>
    <row r="12" spans="1:11" ht="15.95" customHeight="1" x14ac:dyDescent="0.35">
      <c r="A12" s="143"/>
      <c r="B12" s="152"/>
      <c r="C12" s="9" t="s">
        <v>28</v>
      </c>
      <c r="D12" s="10">
        <v>20</v>
      </c>
      <c r="E12" s="31" t="s">
        <v>23</v>
      </c>
      <c r="F12" s="10">
        <v>40</v>
      </c>
      <c r="G12" s="10" t="s">
        <v>24</v>
      </c>
      <c r="H12" s="170">
        <v>200</v>
      </c>
      <c r="I12" s="45">
        <v>8000</v>
      </c>
      <c r="J12" s="44">
        <v>8000</v>
      </c>
      <c r="K12" s="43"/>
    </row>
    <row r="13" spans="1:11" ht="15.95" customHeight="1" x14ac:dyDescent="0.35">
      <c r="A13" s="143"/>
      <c r="B13" s="152"/>
      <c r="C13" s="9" t="s">
        <v>30</v>
      </c>
      <c r="D13" s="10">
        <v>2</v>
      </c>
      <c r="E13" s="31" t="s">
        <v>23</v>
      </c>
      <c r="F13" s="10">
        <v>5</v>
      </c>
      <c r="G13" s="10" t="s">
        <v>31</v>
      </c>
      <c r="H13" s="170">
        <v>300</v>
      </c>
      <c r="I13" s="46">
        <v>600</v>
      </c>
      <c r="J13" s="47">
        <v>600</v>
      </c>
      <c r="K13" s="43"/>
    </row>
    <row r="14" spans="1:11" ht="15.95" customHeight="1" x14ac:dyDescent="0.35">
      <c r="A14" s="143"/>
      <c r="B14" s="152"/>
      <c r="C14" s="11" t="s">
        <v>32</v>
      </c>
      <c r="D14" s="9">
        <v>25</v>
      </c>
      <c r="E14" s="14" t="s">
        <v>23</v>
      </c>
      <c r="F14" s="9">
        <v>25</v>
      </c>
      <c r="G14" s="10" t="s">
        <v>31</v>
      </c>
      <c r="H14" s="170">
        <v>300</v>
      </c>
      <c r="I14" s="13">
        <v>7500</v>
      </c>
      <c r="J14" s="47">
        <f t="shared" ref="J14:J19" si="0">H14*F14</f>
        <v>7500</v>
      </c>
      <c r="K14" s="43" t="s">
        <v>26</v>
      </c>
    </row>
    <row r="15" spans="1:11" ht="15.95" customHeight="1" x14ac:dyDescent="0.35">
      <c r="A15" s="143"/>
      <c r="B15" s="152"/>
      <c r="C15" s="12" t="s">
        <v>33</v>
      </c>
      <c r="D15" s="9">
        <v>25</v>
      </c>
      <c r="E15" s="14" t="s">
        <v>23</v>
      </c>
      <c r="F15" s="9">
        <v>1</v>
      </c>
      <c r="G15" s="9" t="s">
        <v>24</v>
      </c>
      <c r="H15" s="13">
        <v>100</v>
      </c>
      <c r="I15" s="13">
        <v>2500</v>
      </c>
      <c r="J15" s="47">
        <v>2500</v>
      </c>
      <c r="K15" s="43" t="s">
        <v>26</v>
      </c>
    </row>
    <row r="16" spans="1:11" ht="15.95" customHeight="1" x14ac:dyDescent="0.35">
      <c r="A16" s="143"/>
      <c r="B16" s="153">
        <v>27</v>
      </c>
      <c r="C16" s="9" t="s">
        <v>34</v>
      </c>
      <c r="D16" s="10">
        <v>1</v>
      </c>
      <c r="E16" s="10" t="s">
        <v>15</v>
      </c>
      <c r="F16" s="10">
        <v>1</v>
      </c>
      <c r="G16" s="10" t="s">
        <v>35</v>
      </c>
      <c r="H16" s="169">
        <v>7000</v>
      </c>
      <c r="I16" s="10">
        <v>7000</v>
      </c>
      <c r="J16" s="47">
        <v>7000</v>
      </c>
      <c r="K16" s="48"/>
    </row>
    <row r="17" spans="1:11" ht="15.95" customHeight="1" x14ac:dyDescent="0.35">
      <c r="A17" s="143"/>
      <c r="B17" s="153"/>
      <c r="C17" s="9" t="s">
        <v>36</v>
      </c>
      <c r="D17" s="10">
        <v>1</v>
      </c>
      <c r="E17" s="10" t="s">
        <v>35</v>
      </c>
      <c r="F17" s="10">
        <v>1</v>
      </c>
      <c r="G17" s="10" t="s">
        <v>15</v>
      </c>
      <c r="H17" s="169">
        <v>1500</v>
      </c>
      <c r="I17" s="10">
        <v>1500</v>
      </c>
      <c r="J17" s="47">
        <f t="shared" si="0"/>
        <v>1500</v>
      </c>
      <c r="K17" s="48"/>
    </row>
    <row r="18" spans="1:11" ht="15.95" customHeight="1" x14ac:dyDescent="0.35">
      <c r="A18" s="143"/>
      <c r="B18" s="153"/>
      <c r="C18" s="9" t="s">
        <v>37</v>
      </c>
      <c r="D18" s="10">
        <v>60</v>
      </c>
      <c r="E18" s="10"/>
      <c r="F18" s="10">
        <v>60</v>
      </c>
      <c r="G18" s="10" t="s">
        <v>23</v>
      </c>
      <c r="H18" s="169">
        <v>100</v>
      </c>
      <c r="I18" s="10">
        <v>6000</v>
      </c>
      <c r="J18" s="47">
        <v>6000</v>
      </c>
      <c r="K18" s="49"/>
    </row>
    <row r="19" spans="1:11" ht="15.95" customHeight="1" x14ac:dyDescent="0.35">
      <c r="A19" s="143"/>
      <c r="B19" s="153"/>
      <c r="C19" s="9" t="s">
        <v>38</v>
      </c>
      <c r="D19" s="10">
        <v>2</v>
      </c>
      <c r="E19" s="10" t="s">
        <v>23</v>
      </c>
      <c r="F19" s="10">
        <v>2</v>
      </c>
      <c r="G19" s="10" t="s">
        <v>31</v>
      </c>
      <c r="H19" s="171">
        <v>300</v>
      </c>
      <c r="I19" s="169">
        <v>600</v>
      </c>
      <c r="J19" s="47">
        <f t="shared" si="0"/>
        <v>600</v>
      </c>
      <c r="K19" s="48"/>
    </row>
    <row r="20" spans="1:11" ht="15.95" customHeight="1" x14ac:dyDescent="0.35">
      <c r="A20" s="144"/>
      <c r="B20" s="104" t="s">
        <v>20</v>
      </c>
      <c r="C20" s="104"/>
      <c r="D20" s="104"/>
      <c r="E20" s="104"/>
      <c r="F20" s="104"/>
      <c r="G20" s="104"/>
      <c r="H20" s="105"/>
      <c r="I20" s="32"/>
      <c r="J20" s="41">
        <v>73300</v>
      </c>
      <c r="K20" s="50"/>
    </row>
    <row r="21" spans="1:11" ht="20.100000000000001" customHeight="1" x14ac:dyDescent="0.35">
      <c r="A21" s="145" t="s">
        <v>39</v>
      </c>
      <c r="B21" s="106" t="s">
        <v>40</v>
      </c>
      <c r="C21" s="107"/>
      <c r="D21" s="15">
        <v>1</v>
      </c>
      <c r="E21" s="15" t="s">
        <v>41</v>
      </c>
      <c r="F21" s="15">
        <v>1</v>
      </c>
      <c r="G21" s="15" t="s">
        <v>35</v>
      </c>
      <c r="H21" s="30" t="s">
        <v>42</v>
      </c>
      <c r="I21" s="51">
        <v>900</v>
      </c>
      <c r="J21" s="51">
        <f>H21*F21*D21</f>
        <v>900</v>
      </c>
      <c r="K21" s="50"/>
    </row>
    <row r="22" spans="1:11" ht="20.100000000000001" customHeight="1" x14ac:dyDescent="0.35">
      <c r="A22" s="143"/>
      <c r="B22" s="106" t="s">
        <v>43</v>
      </c>
      <c r="C22" s="107"/>
      <c r="D22" s="15">
        <v>30</v>
      </c>
      <c r="E22" s="15" t="s">
        <v>44</v>
      </c>
      <c r="F22" s="15">
        <v>1</v>
      </c>
      <c r="G22" s="15" t="s">
        <v>45</v>
      </c>
      <c r="H22" s="30" t="s">
        <v>46</v>
      </c>
      <c r="I22" s="51">
        <v>240</v>
      </c>
      <c r="J22" s="51">
        <f>H22*F22*D22</f>
        <v>240</v>
      </c>
      <c r="K22" s="50"/>
    </row>
    <row r="23" spans="1:11" ht="20.100000000000001" customHeight="1" x14ac:dyDescent="0.35">
      <c r="A23" s="143"/>
      <c r="B23" s="106" t="s">
        <v>47</v>
      </c>
      <c r="C23" s="107"/>
      <c r="D23" s="15">
        <v>1</v>
      </c>
      <c r="E23" s="15"/>
      <c r="F23" s="15"/>
      <c r="G23" s="15"/>
      <c r="H23" s="30" t="s">
        <v>48</v>
      </c>
      <c r="I23" s="51">
        <v>30</v>
      </c>
      <c r="J23" s="51">
        <f t="shared" ref="I23:J25" si="1">H23*D23</f>
        <v>30</v>
      </c>
      <c r="K23" s="50"/>
    </row>
    <row r="24" spans="1:11" ht="20.100000000000001" customHeight="1" x14ac:dyDescent="0.35">
      <c r="A24" s="143"/>
      <c r="B24" s="106" t="s">
        <v>49</v>
      </c>
      <c r="C24" s="107"/>
      <c r="D24" s="15">
        <v>10</v>
      </c>
      <c r="E24" s="15" t="s">
        <v>44</v>
      </c>
      <c r="F24" s="15">
        <v>1</v>
      </c>
      <c r="G24" s="15" t="s">
        <v>45</v>
      </c>
      <c r="H24" s="30" t="s">
        <v>48</v>
      </c>
      <c r="I24" s="51">
        <v>300</v>
      </c>
      <c r="J24" s="51">
        <f t="shared" si="1"/>
        <v>300</v>
      </c>
      <c r="K24" s="50"/>
    </row>
    <row r="25" spans="1:11" ht="20.100000000000001" customHeight="1" x14ac:dyDescent="0.35">
      <c r="A25" s="143"/>
      <c r="B25" s="108" t="s">
        <v>50</v>
      </c>
      <c r="C25" s="109"/>
      <c r="D25" s="7">
        <v>12</v>
      </c>
      <c r="E25" s="7" t="s">
        <v>44</v>
      </c>
      <c r="F25" s="7">
        <v>1</v>
      </c>
      <c r="G25" s="7" t="s">
        <v>44</v>
      </c>
      <c r="H25" s="33" t="s">
        <v>48</v>
      </c>
      <c r="I25" s="28">
        <v>360</v>
      </c>
      <c r="J25" s="28">
        <f t="shared" si="1"/>
        <v>360</v>
      </c>
      <c r="K25" s="50"/>
    </row>
    <row r="26" spans="1:11" ht="20.100000000000001" customHeight="1" x14ac:dyDescent="0.35">
      <c r="A26" s="143"/>
      <c r="B26" s="108" t="s">
        <v>51</v>
      </c>
      <c r="C26" s="109"/>
      <c r="D26" s="7">
        <v>2</v>
      </c>
      <c r="E26" s="7" t="s">
        <v>41</v>
      </c>
      <c r="F26" s="7">
        <v>90</v>
      </c>
      <c r="G26" s="7" t="s">
        <v>52</v>
      </c>
      <c r="H26" s="33" t="s">
        <v>53</v>
      </c>
      <c r="I26" s="28">
        <v>180</v>
      </c>
      <c r="J26" s="28">
        <f>D26*F26*H26</f>
        <v>180</v>
      </c>
      <c r="K26" s="50"/>
    </row>
    <row r="27" spans="1:11" ht="20.100000000000001" customHeight="1" x14ac:dyDescent="0.35">
      <c r="A27" s="143"/>
      <c r="B27" s="110" t="s">
        <v>54</v>
      </c>
      <c r="C27" s="110"/>
      <c r="D27" s="15">
        <v>1</v>
      </c>
      <c r="E27" s="15" t="s">
        <v>15</v>
      </c>
      <c r="F27" s="15">
        <v>3</v>
      </c>
      <c r="G27" s="15" t="s">
        <v>55</v>
      </c>
      <c r="H27" s="15" t="s">
        <v>29</v>
      </c>
      <c r="I27" s="28">
        <v>600</v>
      </c>
      <c r="J27" s="28">
        <f t="shared" ref="I27:J35" si="2">H27*F27</f>
        <v>600</v>
      </c>
      <c r="K27" s="50"/>
    </row>
    <row r="28" spans="1:11" ht="20.100000000000001" customHeight="1" x14ac:dyDescent="0.35">
      <c r="A28" s="143"/>
      <c r="B28" s="110" t="s">
        <v>56</v>
      </c>
      <c r="C28" s="110"/>
      <c r="D28" s="15">
        <v>1</v>
      </c>
      <c r="E28" s="15" t="s">
        <v>15</v>
      </c>
      <c r="F28" s="15">
        <v>100</v>
      </c>
      <c r="G28" s="15" t="s">
        <v>55</v>
      </c>
      <c r="H28" s="15" t="s">
        <v>57</v>
      </c>
      <c r="I28" s="28">
        <v>200</v>
      </c>
      <c r="J28" s="28">
        <f t="shared" si="2"/>
        <v>200</v>
      </c>
      <c r="K28" s="50"/>
    </row>
    <row r="29" spans="1:11" ht="20.100000000000001" customHeight="1" x14ac:dyDescent="0.35">
      <c r="A29" s="143"/>
      <c r="B29" s="108" t="s">
        <v>58</v>
      </c>
      <c r="C29" s="109"/>
      <c r="D29" s="15">
        <v>5</v>
      </c>
      <c r="E29" s="15" t="s">
        <v>59</v>
      </c>
      <c r="F29" s="15">
        <v>5</v>
      </c>
      <c r="G29" s="15" t="s">
        <v>59</v>
      </c>
      <c r="H29" s="15">
        <v>90</v>
      </c>
      <c r="I29" s="28">
        <v>450</v>
      </c>
      <c r="J29" s="28">
        <f t="shared" si="2"/>
        <v>450</v>
      </c>
      <c r="K29" s="50"/>
    </row>
    <row r="30" spans="1:11" ht="20.100000000000001" customHeight="1" x14ac:dyDescent="0.35">
      <c r="A30" s="143"/>
      <c r="B30" s="110" t="s">
        <v>60</v>
      </c>
      <c r="C30" s="110"/>
      <c r="D30" s="15">
        <v>1</v>
      </c>
      <c r="E30" s="15" t="s">
        <v>15</v>
      </c>
      <c r="F30" s="15">
        <v>100</v>
      </c>
      <c r="G30" s="15" t="s">
        <v>55</v>
      </c>
      <c r="H30" s="15" t="s">
        <v>61</v>
      </c>
      <c r="I30" s="28">
        <v>300</v>
      </c>
      <c r="J30" s="28">
        <f t="shared" si="2"/>
        <v>300</v>
      </c>
      <c r="K30" s="50"/>
    </row>
    <row r="31" spans="1:11" ht="20.100000000000001" customHeight="1" x14ac:dyDescent="0.35">
      <c r="A31" s="143"/>
      <c r="B31" s="108" t="s">
        <v>62</v>
      </c>
      <c r="C31" s="109"/>
      <c r="D31" s="15">
        <v>1</v>
      </c>
      <c r="E31" s="15" t="s">
        <v>63</v>
      </c>
      <c r="F31" s="15">
        <v>10</v>
      </c>
      <c r="G31" s="15" t="s">
        <v>64</v>
      </c>
      <c r="H31" s="15" t="s">
        <v>53</v>
      </c>
      <c r="I31" s="28">
        <v>10</v>
      </c>
      <c r="J31" s="28">
        <f t="shared" si="2"/>
        <v>10</v>
      </c>
      <c r="K31" s="50"/>
    </row>
    <row r="32" spans="1:11" ht="20.100000000000001" customHeight="1" x14ac:dyDescent="0.35">
      <c r="A32" s="143"/>
      <c r="B32" s="108" t="s">
        <v>65</v>
      </c>
      <c r="C32" s="109"/>
      <c r="D32" s="15">
        <v>70</v>
      </c>
      <c r="E32" s="15" t="s">
        <v>23</v>
      </c>
      <c r="F32" s="15">
        <v>70</v>
      </c>
      <c r="G32" s="15" t="s">
        <v>55</v>
      </c>
      <c r="H32" s="15" t="s">
        <v>46</v>
      </c>
      <c r="I32" s="28">
        <v>560</v>
      </c>
      <c r="J32" s="28">
        <v>560</v>
      </c>
      <c r="K32" s="50"/>
    </row>
    <row r="33" spans="1:11" ht="20.100000000000001" customHeight="1" x14ac:dyDescent="0.35">
      <c r="A33" s="143"/>
      <c r="B33" s="110" t="s">
        <v>66</v>
      </c>
      <c r="C33" s="110"/>
      <c r="D33" s="15">
        <v>1</v>
      </c>
      <c r="E33" s="15" t="s">
        <v>15</v>
      </c>
      <c r="F33" s="15">
        <v>1</v>
      </c>
      <c r="G33" s="15" t="s">
        <v>55</v>
      </c>
      <c r="H33" s="15" t="s">
        <v>67</v>
      </c>
      <c r="I33" s="28">
        <v>260</v>
      </c>
      <c r="J33" s="28">
        <f t="shared" si="2"/>
        <v>260</v>
      </c>
      <c r="K33" s="50"/>
    </row>
    <row r="34" spans="1:11" ht="20.100000000000001" customHeight="1" x14ac:dyDescent="0.35">
      <c r="A34" s="143"/>
      <c r="B34" s="110" t="s">
        <v>68</v>
      </c>
      <c r="C34" s="110"/>
      <c r="D34" s="15">
        <v>1</v>
      </c>
      <c r="E34" s="15" t="s">
        <v>15</v>
      </c>
      <c r="F34" s="15">
        <v>1</v>
      </c>
      <c r="G34" s="15" t="s">
        <v>55</v>
      </c>
      <c r="H34" s="15" t="s">
        <v>25</v>
      </c>
      <c r="I34" s="28">
        <v>1500</v>
      </c>
      <c r="J34" s="28">
        <f t="shared" si="2"/>
        <v>1500</v>
      </c>
      <c r="K34" s="52"/>
    </row>
    <row r="35" spans="1:11" ht="20.100000000000001" customHeight="1" x14ac:dyDescent="0.35">
      <c r="A35" s="143"/>
      <c r="B35" s="111" t="s">
        <v>69</v>
      </c>
      <c r="C35" s="112"/>
      <c r="D35" s="15">
        <v>1</v>
      </c>
      <c r="E35" s="15" t="s">
        <v>15</v>
      </c>
      <c r="F35" s="15">
        <v>55</v>
      </c>
      <c r="G35" s="15" t="s">
        <v>55</v>
      </c>
      <c r="H35" s="34" t="s">
        <v>53</v>
      </c>
      <c r="I35" s="51">
        <v>55</v>
      </c>
      <c r="J35" s="51">
        <f t="shared" si="2"/>
        <v>55</v>
      </c>
      <c r="K35" s="50"/>
    </row>
    <row r="36" spans="1:11" ht="20.100000000000001" customHeight="1" x14ac:dyDescent="0.35">
      <c r="A36" s="143"/>
      <c r="B36" s="113" t="s">
        <v>20</v>
      </c>
      <c r="C36" s="113"/>
      <c r="D36" s="113"/>
      <c r="E36" s="113"/>
      <c r="F36" s="113"/>
      <c r="G36" s="113"/>
      <c r="H36" s="114"/>
      <c r="I36" s="35"/>
      <c r="J36" s="53">
        <f>SUM(J21:J35)</f>
        <v>5945</v>
      </c>
      <c r="K36" s="50"/>
    </row>
    <row r="37" spans="1:11" s="2" customFormat="1" ht="21.95" customHeight="1" x14ac:dyDescent="0.15">
      <c r="A37" s="146"/>
      <c r="B37" s="115" t="s">
        <v>70</v>
      </c>
      <c r="C37" s="116"/>
      <c r="D37" s="16">
        <v>1</v>
      </c>
      <c r="E37" s="16" t="s">
        <v>15</v>
      </c>
      <c r="F37" s="16">
        <v>1</v>
      </c>
      <c r="G37" s="16" t="s">
        <v>35</v>
      </c>
      <c r="H37" s="171">
        <v>10000</v>
      </c>
      <c r="I37" s="171">
        <v>10000</v>
      </c>
      <c r="J37" s="54">
        <v>10000</v>
      </c>
      <c r="K37" s="55"/>
    </row>
    <row r="38" spans="1:11" s="2" customFormat="1" ht="20.100000000000001" customHeight="1" x14ac:dyDescent="0.15">
      <c r="A38" s="147"/>
      <c r="B38" s="115" t="s">
        <v>71</v>
      </c>
      <c r="C38" s="116"/>
      <c r="D38" s="16">
        <v>1</v>
      </c>
      <c r="E38" s="16" t="s">
        <v>15</v>
      </c>
      <c r="F38" s="16">
        <v>1</v>
      </c>
      <c r="G38" s="16" t="s">
        <v>35</v>
      </c>
      <c r="H38" s="171">
        <v>2000</v>
      </c>
      <c r="I38" s="171">
        <v>2000</v>
      </c>
      <c r="J38" s="54">
        <v>2000</v>
      </c>
      <c r="K38" s="163"/>
    </row>
    <row r="39" spans="1:11" s="2" customFormat="1" ht="17.100000000000001" customHeight="1" x14ac:dyDescent="0.15">
      <c r="A39" s="147"/>
      <c r="B39" s="115" t="s">
        <v>73</v>
      </c>
      <c r="C39" s="116"/>
      <c r="D39" s="16">
        <v>1</v>
      </c>
      <c r="E39" s="16" t="s">
        <v>15</v>
      </c>
      <c r="F39" s="16">
        <v>1</v>
      </c>
      <c r="G39" s="16" t="s">
        <v>35</v>
      </c>
      <c r="H39" s="171">
        <v>3000</v>
      </c>
      <c r="I39" s="171">
        <v>3000</v>
      </c>
      <c r="J39" s="54">
        <v>3000</v>
      </c>
      <c r="K39" s="164"/>
    </row>
    <row r="40" spans="1:11" s="2" customFormat="1" ht="17.100000000000001" customHeight="1" x14ac:dyDescent="0.15">
      <c r="A40" s="147"/>
      <c r="B40" s="115" t="s">
        <v>74</v>
      </c>
      <c r="C40" s="116"/>
      <c r="D40" s="15">
        <v>1</v>
      </c>
      <c r="E40" s="15" t="s">
        <v>15</v>
      </c>
      <c r="F40" s="15">
        <v>1</v>
      </c>
      <c r="G40" s="15" t="s">
        <v>35</v>
      </c>
      <c r="H40" s="172">
        <v>1500</v>
      </c>
      <c r="I40" s="172">
        <v>1500</v>
      </c>
      <c r="J40" s="51">
        <v>1500</v>
      </c>
      <c r="K40" s="165"/>
    </row>
    <row r="41" spans="1:11" s="2" customFormat="1" ht="23.1" customHeight="1" x14ac:dyDescent="0.15">
      <c r="A41" s="147"/>
      <c r="B41" s="115" t="s">
        <v>75</v>
      </c>
      <c r="C41" s="116"/>
      <c r="D41" s="15">
        <v>12</v>
      </c>
      <c r="E41" s="15" t="s">
        <v>23</v>
      </c>
      <c r="F41" s="15">
        <v>1</v>
      </c>
      <c r="G41" s="15" t="s">
        <v>15</v>
      </c>
      <c r="H41" s="171">
        <v>1000</v>
      </c>
      <c r="I41" s="34" t="s">
        <v>76</v>
      </c>
      <c r="J41" s="157">
        <v>30000</v>
      </c>
      <c r="K41" s="166"/>
    </row>
    <row r="42" spans="1:11" s="2" customFormat="1" ht="23.1" customHeight="1" x14ac:dyDescent="0.15">
      <c r="A42" s="147"/>
      <c r="B42" s="115" t="s">
        <v>77</v>
      </c>
      <c r="C42" s="116"/>
      <c r="D42" s="15">
        <v>4</v>
      </c>
      <c r="E42" s="15"/>
      <c r="F42" s="15"/>
      <c r="G42" s="15"/>
      <c r="H42" s="171">
        <v>500</v>
      </c>
      <c r="I42" s="34" t="s">
        <v>72</v>
      </c>
      <c r="J42" s="158"/>
      <c r="K42" s="167"/>
    </row>
    <row r="43" spans="1:11" s="2" customFormat="1" ht="23.1" customHeight="1" x14ac:dyDescent="0.15">
      <c r="A43" s="147"/>
      <c r="B43" s="115" t="s">
        <v>78</v>
      </c>
      <c r="C43" s="116"/>
      <c r="D43" s="15">
        <v>12</v>
      </c>
      <c r="E43" s="15" t="s">
        <v>23</v>
      </c>
      <c r="F43" s="15"/>
      <c r="G43" s="15"/>
      <c r="H43" s="171">
        <v>500</v>
      </c>
      <c r="I43" s="34" t="s">
        <v>79</v>
      </c>
      <c r="J43" s="158"/>
      <c r="K43" s="167"/>
    </row>
    <row r="44" spans="1:11" s="2" customFormat="1" ht="24" customHeight="1" x14ac:dyDescent="0.15">
      <c r="A44" s="147"/>
      <c r="B44" s="115" t="s">
        <v>80</v>
      </c>
      <c r="C44" s="116"/>
      <c r="D44" s="18">
        <v>20</v>
      </c>
      <c r="E44" s="18" t="s">
        <v>23</v>
      </c>
      <c r="F44" s="18">
        <v>1</v>
      </c>
      <c r="G44" s="18" t="s">
        <v>15</v>
      </c>
      <c r="H44" s="36">
        <v>500</v>
      </c>
      <c r="I44" s="18">
        <v>10000</v>
      </c>
      <c r="J44" s="159"/>
      <c r="K44" s="168"/>
    </row>
    <row r="45" spans="1:11" s="2" customFormat="1" ht="17.100000000000001" customHeight="1" x14ac:dyDescent="0.15">
      <c r="A45" s="147"/>
      <c r="B45" s="19"/>
      <c r="C45" s="20"/>
      <c r="D45" s="117" t="s">
        <v>81</v>
      </c>
      <c r="E45" s="118"/>
      <c r="F45" s="118"/>
      <c r="G45" s="118"/>
      <c r="H45" s="118"/>
      <c r="I45" s="119"/>
      <c r="J45" s="57">
        <v>46500</v>
      </c>
      <c r="K45" s="56"/>
    </row>
    <row r="46" spans="1:11" ht="15.95" customHeight="1" x14ac:dyDescent="0.15">
      <c r="A46" s="147"/>
      <c r="B46" s="146" t="s">
        <v>82</v>
      </c>
      <c r="C46" s="16" t="s">
        <v>83</v>
      </c>
      <c r="D46" s="21">
        <v>1</v>
      </c>
      <c r="E46" s="21" t="s">
        <v>41</v>
      </c>
      <c r="F46" s="21">
        <v>1</v>
      </c>
      <c r="G46" s="21" t="s">
        <v>35</v>
      </c>
      <c r="H46" s="37"/>
      <c r="I46" s="37"/>
      <c r="J46" s="58"/>
      <c r="K46" s="37" t="s">
        <v>84</v>
      </c>
    </row>
    <row r="47" spans="1:11" ht="15.95" customHeight="1" x14ac:dyDescent="0.15">
      <c r="A47" s="147"/>
      <c r="B47" s="147"/>
      <c r="C47" s="21" t="s">
        <v>28</v>
      </c>
      <c r="D47" s="21"/>
      <c r="E47" s="21" t="s">
        <v>24</v>
      </c>
      <c r="F47" s="21"/>
      <c r="G47" s="21" t="s">
        <v>35</v>
      </c>
      <c r="H47" s="37"/>
      <c r="I47" s="37"/>
      <c r="J47" s="58">
        <v>0</v>
      </c>
      <c r="K47" s="37" t="s">
        <v>84</v>
      </c>
    </row>
    <row r="48" spans="1:11" ht="15.95" customHeight="1" x14ac:dyDescent="0.15">
      <c r="A48" s="147"/>
      <c r="B48" s="147"/>
      <c r="C48" s="21" t="s">
        <v>85</v>
      </c>
      <c r="D48" s="21"/>
      <c r="E48" s="21" t="s">
        <v>24</v>
      </c>
      <c r="F48" s="21"/>
      <c r="G48" s="21" t="s">
        <v>86</v>
      </c>
      <c r="H48" s="37"/>
      <c r="I48" s="37"/>
      <c r="J48" s="58">
        <v>0</v>
      </c>
      <c r="K48" s="37" t="s">
        <v>84</v>
      </c>
    </row>
    <row r="49" spans="1:11" ht="15.95" customHeight="1" x14ac:dyDescent="0.15">
      <c r="A49" s="147"/>
      <c r="B49" s="147"/>
      <c r="C49" s="22" t="s">
        <v>87</v>
      </c>
      <c r="D49" s="8">
        <v>1</v>
      </c>
      <c r="E49" s="8" t="s">
        <v>15</v>
      </c>
      <c r="F49" s="8">
        <v>1</v>
      </c>
      <c r="G49" s="8" t="s">
        <v>16</v>
      </c>
      <c r="H49" s="173">
        <v>2500</v>
      </c>
      <c r="I49" s="173">
        <v>2500</v>
      </c>
      <c r="J49" s="173">
        <v>2500</v>
      </c>
      <c r="K49" s="23" t="s">
        <v>88</v>
      </c>
    </row>
    <row r="50" spans="1:11" ht="15.95" customHeight="1" x14ac:dyDescent="0.15">
      <c r="A50" s="147"/>
      <c r="B50" s="147"/>
      <c r="C50" s="22" t="s">
        <v>89</v>
      </c>
      <c r="D50" s="8">
        <v>1</v>
      </c>
      <c r="E50" s="8" t="s">
        <v>15</v>
      </c>
      <c r="F50" s="8">
        <v>1</v>
      </c>
      <c r="G50" s="8" t="s">
        <v>16</v>
      </c>
      <c r="H50" s="173">
        <v>1200</v>
      </c>
      <c r="I50" s="173">
        <v>1200</v>
      </c>
      <c r="J50" s="173">
        <v>1200</v>
      </c>
      <c r="K50" s="23"/>
    </row>
    <row r="51" spans="1:11" ht="15.95" customHeight="1" x14ac:dyDescent="0.15">
      <c r="A51" s="147"/>
      <c r="B51" s="147"/>
      <c r="C51" s="22" t="s">
        <v>90</v>
      </c>
      <c r="D51" s="8">
        <v>1</v>
      </c>
      <c r="E51" s="8" t="s">
        <v>15</v>
      </c>
      <c r="F51" s="8">
        <v>1</v>
      </c>
      <c r="G51" s="8" t="s">
        <v>16</v>
      </c>
      <c r="H51" s="173">
        <v>800</v>
      </c>
      <c r="I51" s="173">
        <v>800</v>
      </c>
      <c r="J51" s="173">
        <v>800</v>
      </c>
      <c r="K51" s="23" t="s">
        <v>91</v>
      </c>
    </row>
    <row r="52" spans="1:11" ht="15.95" customHeight="1" x14ac:dyDescent="0.15">
      <c r="A52" s="147"/>
      <c r="B52" s="147"/>
      <c r="C52" s="22" t="s">
        <v>92</v>
      </c>
      <c r="D52" s="8">
        <v>1</v>
      </c>
      <c r="E52" s="8" t="s">
        <v>15</v>
      </c>
      <c r="F52" s="8">
        <v>1</v>
      </c>
      <c r="G52" s="8" t="s">
        <v>16</v>
      </c>
      <c r="H52" s="173">
        <v>1000</v>
      </c>
      <c r="I52" s="173">
        <v>1000</v>
      </c>
      <c r="J52" s="173">
        <v>1000</v>
      </c>
      <c r="K52" s="23"/>
    </row>
    <row r="53" spans="1:11" ht="15.95" customHeight="1" x14ac:dyDescent="0.15">
      <c r="A53" s="147"/>
      <c r="B53" s="147"/>
      <c r="C53" s="22" t="s">
        <v>93</v>
      </c>
      <c r="D53" s="8">
        <v>1</v>
      </c>
      <c r="E53" s="8" t="s">
        <v>15</v>
      </c>
      <c r="F53" s="8">
        <v>1</v>
      </c>
      <c r="G53" s="8" t="s">
        <v>16</v>
      </c>
      <c r="H53" s="33">
        <v>800</v>
      </c>
      <c r="I53" s="33">
        <v>800</v>
      </c>
      <c r="J53" s="33">
        <v>800</v>
      </c>
      <c r="K53" s="23" t="s">
        <v>94</v>
      </c>
    </row>
    <row r="54" spans="1:11" ht="15.95" customHeight="1" x14ac:dyDescent="0.15">
      <c r="A54" s="147"/>
      <c r="B54" s="147"/>
      <c r="C54" s="22" t="s">
        <v>95</v>
      </c>
      <c r="D54" s="8">
        <v>1</v>
      </c>
      <c r="E54" s="8" t="s">
        <v>15</v>
      </c>
      <c r="F54" s="8">
        <v>1</v>
      </c>
      <c r="G54" s="8" t="s">
        <v>16</v>
      </c>
      <c r="H54" s="173">
        <v>800</v>
      </c>
      <c r="I54" s="173">
        <v>800</v>
      </c>
      <c r="J54" s="173">
        <v>800</v>
      </c>
      <c r="K54" s="23" t="s">
        <v>96</v>
      </c>
    </row>
    <row r="55" spans="1:11" ht="15.95" customHeight="1" x14ac:dyDescent="0.15">
      <c r="A55" s="147"/>
      <c r="B55" s="147"/>
      <c r="C55" s="22" t="s">
        <v>97</v>
      </c>
      <c r="D55" s="8">
        <v>1</v>
      </c>
      <c r="E55" s="8" t="s">
        <v>15</v>
      </c>
      <c r="F55" s="8">
        <v>1</v>
      </c>
      <c r="G55" s="8" t="s">
        <v>16</v>
      </c>
      <c r="H55" s="33">
        <v>500</v>
      </c>
      <c r="I55" s="33">
        <v>500</v>
      </c>
      <c r="J55" s="33">
        <v>500</v>
      </c>
      <c r="K55" s="22" t="s">
        <v>98</v>
      </c>
    </row>
    <row r="56" spans="1:11" ht="15.95" customHeight="1" x14ac:dyDescent="0.15">
      <c r="A56" s="147"/>
      <c r="B56" s="147"/>
      <c r="C56" s="23" t="s">
        <v>99</v>
      </c>
      <c r="D56" s="8">
        <v>1</v>
      </c>
      <c r="E56" s="8" t="s">
        <v>15</v>
      </c>
      <c r="F56" s="8">
        <v>1</v>
      </c>
      <c r="G56" s="8" t="s">
        <v>16</v>
      </c>
      <c r="H56" s="173">
        <v>1000</v>
      </c>
      <c r="I56" s="173">
        <v>1000</v>
      </c>
      <c r="J56" s="173">
        <v>1000</v>
      </c>
      <c r="K56" s="22" t="s">
        <v>100</v>
      </c>
    </row>
    <row r="57" spans="1:11" ht="17.100000000000001" customHeight="1" x14ac:dyDescent="0.15">
      <c r="A57" s="147"/>
      <c r="B57" s="147"/>
      <c r="C57" s="22" t="s">
        <v>101</v>
      </c>
      <c r="D57" s="8">
        <v>1</v>
      </c>
      <c r="E57" s="8" t="s">
        <v>15</v>
      </c>
      <c r="F57" s="8">
        <v>1</v>
      </c>
      <c r="G57" s="8" t="s">
        <v>16</v>
      </c>
      <c r="H57" s="173">
        <v>1000</v>
      </c>
      <c r="I57" s="173">
        <v>1000</v>
      </c>
      <c r="J57" s="173">
        <v>1000</v>
      </c>
      <c r="K57" s="22" t="s">
        <v>102</v>
      </c>
    </row>
    <row r="58" spans="1:11" ht="17.100000000000001" customHeight="1" x14ac:dyDescent="0.15">
      <c r="A58" s="147"/>
      <c r="B58" s="147"/>
      <c r="C58" s="22" t="s">
        <v>103</v>
      </c>
      <c r="D58" s="8">
        <v>1</v>
      </c>
      <c r="E58" s="8" t="s">
        <v>15</v>
      </c>
      <c r="F58" s="8">
        <v>1</v>
      </c>
      <c r="G58" s="8" t="s">
        <v>16</v>
      </c>
      <c r="H58" s="173">
        <v>1000</v>
      </c>
      <c r="I58" s="173">
        <v>1000</v>
      </c>
      <c r="J58" s="173">
        <v>1000</v>
      </c>
      <c r="K58" s="22" t="s">
        <v>104</v>
      </c>
    </row>
    <row r="59" spans="1:11" ht="15.95" customHeight="1" x14ac:dyDescent="0.15">
      <c r="A59" s="147"/>
      <c r="B59" s="147"/>
      <c r="C59" s="22" t="s">
        <v>105</v>
      </c>
      <c r="D59" s="8">
        <v>1</v>
      </c>
      <c r="E59" s="8" t="s">
        <v>15</v>
      </c>
      <c r="F59" s="8">
        <v>1</v>
      </c>
      <c r="G59" s="8" t="s">
        <v>16</v>
      </c>
      <c r="H59" s="173">
        <v>700</v>
      </c>
      <c r="I59" s="173">
        <v>700</v>
      </c>
      <c r="J59" s="173">
        <v>700</v>
      </c>
      <c r="K59" s="22" t="s">
        <v>106</v>
      </c>
    </row>
    <row r="60" spans="1:11" ht="15.95" customHeight="1" x14ac:dyDescent="0.15">
      <c r="A60" s="147"/>
      <c r="B60" s="147"/>
      <c r="C60" s="22" t="s">
        <v>107</v>
      </c>
      <c r="D60" s="8">
        <v>1</v>
      </c>
      <c r="E60" s="8" t="s">
        <v>15</v>
      </c>
      <c r="F60" s="8">
        <v>1</v>
      </c>
      <c r="G60" s="8" t="s">
        <v>16</v>
      </c>
      <c r="H60" s="173">
        <v>500</v>
      </c>
      <c r="I60" s="173">
        <v>500</v>
      </c>
      <c r="J60" s="173">
        <v>500</v>
      </c>
      <c r="K60" s="22" t="s">
        <v>108</v>
      </c>
    </row>
    <row r="61" spans="1:11" ht="15.95" customHeight="1" x14ac:dyDescent="0.15">
      <c r="A61" s="147"/>
      <c r="B61" s="147"/>
      <c r="C61" s="22" t="s">
        <v>109</v>
      </c>
      <c r="D61" s="8">
        <v>1</v>
      </c>
      <c r="E61" s="8" t="s">
        <v>15</v>
      </c>
      <c r="F61" s="8">
        <v>1</v>
      </c>
      <c r="G61" s="8" t="s">
        <v>16</v>
      </c>
      <c r="H61" s="33">
        <v>400</v>
      </c>
      <c r="I61" s="33">
        <v>400</v>
      </c>
      <c r="J61" s="33">
        <v>400</v>
      </c>
      <c r="K61" s="23" t="s">
        <v>110</v>
      </c>
    </row>
    <row r="62" spans="1:11" ht="15.95" customHeight="1" x14ac:dyDescent="0.15">
      <c r="A62" s="147"/>
      <c r="B62" s="147"/>
      <c r="C62" s="22" t="s">
        <v>111</v>
      </c>
      <c r="D62" s="8">
        <v>1</v>
      </c>
      <c r="E62" s="8" t="s">
        <v>15</v>
      </c>
      <c r="F62" s="8">
        <v>1</v>
      </c>
      <c r="G62" s="8" t="s">
        <v>16</v>
      </c>
      <c r="H62" s="173">
        <v>1300</v>
      </c>
      <c r="I62" s="173">
        <v>1300</v>
      </c>
      <c r="J62" s="173">
        <v>1300</v>
      </c>
      <c r="K62" s="22"/>
    </row>
    <row r="63" spans="1:11" ht="15.95" customHeight="1" x14ac:dyDescent="0.15">
      <c r="A63" s="147"/>
      <c r="B63" s="147"/>
      <c r="C63" s="22" t="s">
        <v>112</v>
      </c>
      <c r="D63" s="8">
        <v>1</v>
      </c>
      <c r="E63" s="8" t="s">
        <v>15</v>
      </c>
      <c r="F63" s="8">
        <v>1</v>
      </c>
      <c r="G63" s="8" t="s">
        <v>16</v>
      </c>
      <c r="H63" s="33">
        <v>1500</v>
      </c>
      <c r="I63" s="33">
        <v>1500</v>
      </c>
      <c r="J63" s="33">
        <v>1500</v>
      </c>
      <c r="K63" s="23"/>
    </row>
    <row r="64" spans="1:11" ht="15.95" customHeight="1" x14ac:dyDescent="0.15">
      <c r="A64" s="17"/>
      <c r="B64" s="24"/>
      <c r="C64" s="25"/>
      <c r="D64" s="26"/>
      <c r="E64" s="120" t="s">
        <v>81</v>
      </c>
      <c r="F64" s="120"/>
      <c r="G64" s="120"/>
      <c r="H64" s="120"/>
      <c r="I64" s="121"/>
      <c r="J64" s="59">
        <v>15000</v>
      </c>
      <c r="K64" s="23"/>
    </row>
    <row r="65" spans="1:11" ht="15.95" customHeight="1" x14ac:dyDescent="0.35">
      <c r="A65" s="148" t="s">
        <v>113</v>
      </c>
      <c r="B65" s="122" t="s">
        <v>114</v>
      </c>
      <c r="C65" s="122"/>
      <c r="D65" s="60">
        <v>1</v>
      </c>
      <c r="E65" s="67" t="s">
        <v>15</v>
      </c>
      <c r="F65" s="60">
        <v>1</v>
      </c>
      <c r="G65" s="67" t="s">
        <v>15</v>
      </c>
      <c r="H65" s="68" t="s">
        <v>115</v>
      </c>
      <c r="I65" s="76"/>
      <c r="J65" s="160">
        <v>15000</v>
      </c>
      <c r="K65" s="77"/>
    </row>
    <row r="66" spans="1:11" ht="15.95" customHeight="1" x14ac:dyDescent="0.35">
      <c r="A66" s="149"/>
      <c r="B66" s="122" t="s">
        <v>116</v>
      </c>
      <c r="C66" s="122"/>
      <c r="D66" s="60">
        <v>1</v>
      </c>
      <c r="E66" s="67" t="s">
        <v>15</v>
      </c>
      <c r="F66" s="60">
        <v>1</v>
      </c>
      <c r="G66" s="67" t="s">
        <v>15</v>
      </c>
      <c r="H66" s="69" t="s">
        <v>72</v>
      </c>
      <c r="I66" s="78"/>
      <c r="J66" s="161"/>
      <c r="K66" s="79"/>
    </row>
    <row r="67" spans="1:11" ht="15.95" customHeight="1" x14ac:dyDescent="0.35">
      <c r="A67" s="149"/>
      <c r="B67" s="122" t="s">
        <v>117</v>
      </c>
      <c r="C67" s="122"/>
      <c r="D67" s="60">
        <v>1</v>
      </c>
      <c r="E67" s="67" t="s">
        <v>15</v>
      </c>
      <c r="F67" s="60">
        <v>1</v>
      </c>
      <c r="G67" s="67" t="s">
        <v>15</v>
      </c>
      <c r="H67" s="70" t="s">
        <v>72</v>
      </c>
      <c r="I67" s="78" t="s">
        <v>81</v>
      </c>
      <c r="J67" s="161"/>
      <c r="K67" s="79"/>
    </row>
    <row r="68" spans="1:11" ht="15.95" customHeight="1" x14ac:dyDescent="0.35">
      <c r="A68" s="149"/>
      <c r="B68" s="123" t="s">
        <v>118</v>
      </c>
      <c r="C68" s="124"/>
      <c r="D68" s="60">
        <v>1</v>
      </c>
      <c r="E68" s="67" t="s">
        <v>15</v>
      </c>
      <c r="F68" s="60">
        <v>1</v>
      </c>
      <c r="G68" s="67" t="s">
        <v>15</v>
      </c>
      <c r="H68" s="70" t="s">
        <v>25</v>
      </c>
      <c r="I68" s="78"/>
      <c r="J68" s="161"/>
      <c r="K68" s="79"/>
    </row>
    <row r="69" spans="1:11" ht="15.95" customHeight="1" x14ac:dyDescent="0.35">
      <c r="A69" s="149"/>
      <c r="B69" s="123" t="s">
        <v>119</v>
      </c>
      <c r="C69" s="124"/>
      <c r="D69" s="60">
        <v>1</v>
      </c>
      <c r="E69" s="67" t="s">
        <v>15</v>
      </c>
      <c r="F69" s="60">
        <v>1</v>
      </c>
      <c r="G69" s="67" t="s">
        <v>15</v>
      </c>
      <c r="H69" s="70" t="s">
        <v>25</v>
      </c>
      <c r="I69" s="70"/>
      <c r="J69" s="162"/>
      <c r="K69" s="79"/>
    </row>
    <row r="70" spans="1:11" ht="15.95" customHeight="1" x14ac:dyDescent="0.15">
      <c r="A70" s="150"/>
      <c r="B70" s="125" t="s">
        <v>20</v>
      </c>
      <c r="C70" s="126"/>
      <c r="D70" s="126"/>
      <c r="E70" s="126"/>
      <c r="F70" s="126"/>
      <c r="G70" s="127"/>
      <c r="H70" s="32"/>
      <c r="I70" s="32"/>
      <c r="J70" s="80"/>
      <c r="K70" s="81"/>
    </row>
    <row r="71" spans="1:11" ht="15.95" customHeight="1" x14ac:dyDescent="0.15">
      <c r="A71" s="128" t="s">
        <v>120</v>
      </c>
      <c r="B71" s="129"/>
      <c r="C71" s="129"/>
      <c r="D71" s="129"/>
      <c r="E71" s="129"/>
      <c r="F71" s="129"/>
      <c r="G71" s="129"/>
      <c r="H71" s="130"/>
      <c r="I71" s="72"/>
      <c r="J71" s="82">
        <f>J8+J20+J36+J45+J64+J65</f>
        <v>160745</v>
      </c>
      <c r="K71" s="83"/>
    </row>
    <row r="72" spans="1:11" ht="15.95" customHeight="1" x14ac:dyDescent="0.35">
      <c r="A72" s="61" t="s">
        <v>121</v>
      </c>
      <c r="B72" s="131">
        <v>0.08</v>
      </c>
      <c r="C72" s="132"/>
      <c r="D72" s="132"/>
      <c r="E72" s="132"/>
      <c r="F72" s="132"/>
      <c r="G72" s="132"/>
      <c r="H72" s="133"/>
      <c r="I72" s="73"/>
      <c r="J72" s="84">
        <f>J71*0.08</f>
        <v>12859.6</v>
      </c>
      <c r="K72" s="85"/>
    </row>
    <row r="73" spans="1:11" ht="15.95" customHeight="1" x14ac:dyDescent="0.15">
      <c r="A73" s="146" t="s">
        <v>122</v>
      </c>
      <c r="B73" s="134" t="s">
        <v>123</v>
      </c>
      <c r="C73" s="134"/>
      <c r="D73" s="15"/>
      <c r="E73" s="15" t="s">
        <v>23</v>
      </c>
      <c r="F73" s="15">
        <v>1</v>
      </c>
      <c r="G73" s="15" t="s">
        <v>35</v>
      </c>
      <c r="H73" s="34">
        <v>600</v>
      </c>
      <c r="I73" s="34">
        <v>600</v>
      </c>
      <c r="J73" s="34">
        <v>600</v>
      </c>
      <c r="K73" s="86"/>
    </row>
    <row r="74" spans="1:11" ht="15.95" customHeight="1" x14ac:dyDescent="0.35">
      <c r="A74" s="147"/>
      <c r="B74" s="134" t="s">
        <v>124</v>
      </c>
      <c r="C74" s="134"/>
      <c r="D74" s="62"/>
      <c r="E74" s="62" t="s">
        <v>23</v>
      </c>
      <c r="F74" s="62">
        <v>1</v>
      </c>
      <c r="G74" s="62" t="s">
        <v>35</v>
      </c>
      <c r="H74" s="62">
        <v>800</v>
      </c>
      <c r="I74" s="62">
        <v>800</v>
      </c>
      <c r="J74" s="62">
        <v>800</v>
      </c>
      <c r="K74" s="86"/>
    </row>
    <row r="75" spans="1:11" ht="15.95" customHeight="1" x14ac:dyDescent="0.35">
      <c r="A75" s="147"/>
      <c r="B75" s="134" t="s">
        <v>125</v>
      </c>
      <c r="C75" s="134"/>
      <c r="D75" s="62"/>
      <c r="E75" s="62" t="s">
        <v>23</v>
      </c>
      <c r="F75" s="62">
        <v>1</v>
      </c>
      <c r="G75" s="62" t="s">
        <v>24</v>
      </c>
      <c r="H75" s="62">
        <v>50</v>
      </c>
      <c r="I75" s="62">
        <v>50</v>
      </c>
      <c r="J75" s="62">
        <v>50</v>
      </c>
      <c r="K75" s="86"/>
    </row>
    <row r="76" spans="1:11" ht="15.95" customHeight="1" x14ac:dyDescent="0.35">
      <c r="A76" s="147"/>
      <c r="B76" s="134" t="s">
        <v>126</v>
      </c>
      <c r="C76" s="134"/>
      <c r="D76" s="62"/>
      <c r="E76" s="62" t="s">
        <v>23</v>
      </c>
      <c r="F76" s="62">
        <v>1</v>
      </c>
      <c r="G76" s="62" t="s">
        <v>24</v>
      </c>
      <c r="H76" s="62">
        <v>100</v>
      </c>
      <c r="I76" s="62">
        <v>100</v>
      </c>
      <c r="J76" s="62">
        <v>100</v>
      </c>
      <c r="K76" s="86"/>
    </row>
    <row r="77" spans="1:11" ht="15.95" customHeight="1" x14ac:dyDescent="0.35">
      <c r="A77" s="147"/>
      <c r="B77" s="111" t="s">
        <v>127</v>
      </c>
      <c r="C77" s="112"/>
      <c r="D77" s="62"/>
      <c r="E77" s="62" t="s">
        <v>23</v>
      </c>
      <c r="F77" s="62">
        <v>1</v>
      </c>
      <c r="G77" s="62" t="s">
        <v>35</v>
      </c>
      <c r="H77" s="62">
        <v>1500</v>
      </c>
      <c r="I77" s="62">
        <v>1500</v>
      </c>
      <c r="J77" s="62">
        <v>1500</v>
      </c>
      <c r="K77" s="86"/>
    </row>
    <row r="78" spans="1:11" ht="15.95" customHeight="1" x14ac:dyDescent="0.35">
      <c r="A78" s="147"/>
      <c r="B78" s="111" t="s">
        <v>128</v>
      </c>
      <c r="C78" s="112"/>
      <c r="D78" s="62"/>
      <c r="E78" s="62" t="s">
        <v>23</v>
      </c>
      <c r="F78" s="62">
        <v>1</v>
      </c>
      <c r="G78" s="62" t="s">
        <v>35</v>
      </c>
      <c r="H78" s="62">
        <v>1500</v>
      </c>
      <c r="I78" s="62">
        <v>1500</v>
      </c>
      <c r="J78" s="62">
        <v>1500</v>
      </c>
      <c r="K78" s="86"/>
    </row>
    <row r="79" spans="1:11" ht="15.95" customHeight="1" x14ac:dyDescent="0.35">
      <c r="A79" s="151"/>
      <c r="B79" s="125" t="s">
        <v>20</v>
      </c>
      <c r="C79" s="126"/>
      <c r="D79" s="126"/>
      <c r="E79" s="126"/>
      <c r="F79" s="126"/>
      <c r="G79" s="126"/>
      <c r="H79" s="127"/>
      <c r="I79" s="71"/>
      <c r="J79" s="87">
        <v>4550</v>
      </c>
      <c r="K79" s="85"/>
    </row>
    <row r="80" spans="1:11" ht="15.95" customHeight="1" x14ac:dyDescent="0.15">
      <c r="A80" s="63" t="s">
        <v>129</v>
      </c>
      <c r="B80" s="64"/>
      <c r="C80" s="135"/>
      <c r="D80" s="136"/>
      <c r="E80" s="136"/>
      <c r="F80" s="136"/>
      <c r="G80" s="136"/>
      <c r="H80" s="137"/>
      <c r="I80" s="74"/>
      <c r="J80" s="84">
        <f>J71+J79+J72</f>
        <v>178154.6</v>
      </c>
      <c r="K80" s="88"/>
    </row>
    <row r="81" spans="1:11" ht="15.95" customHeight="1" x14ac:dyDescent="0.15">
      <c r="A81" s="65" t="s">
        <v>130</v>
      </c>
      <c r="B81" s="66"/>
      <c r="C81" s="138">
        <v>0.06</v>
      </c>
      <c r="D81" s="139"/>
      <c r="E81" s="139"/>
      <c r="F81" s="139"/>
      <c r="G81" s="139"/>
      <c r="H81" s="140"/>
      <c r="I81" s="75"/>
      <c r="J81" s="82">
        <f>J80*C81</f>
        <v>10689.276</v>
      </c>
      <c r="K81" s="88"/>
    </row>
    <row r="82" spans="1:11" ht="15.95" customHeight="1" x14ac:dyDescent="0.15">
      <c r="A82" s="65" t="s">
        <v>131</v>
      </c>
      <c r="B82" s="66"/>
      <c r="C82" s="135"/>
      <c r="D82" s="136"/>
      <c r="E82" s="136"/>
      <c r="F82" s="136"/>
      <c r="G82" s="136"/>
      <c r="H82" s="137"/>
      <c r="I82" s="74"/>
      <c r="J82" s="82">
        <f>J80+J81</f>
        <v>188843.87600000002</v>
      </c>
      <c r="K82" s="88"/>
    </row>
  </sheetData>
  <mergeCells count="68">
    <mergeCell ref="J9:J11"/>
    <mergeCell ref="J41:J44"/>
    <mergeCell ref="J65:J69"/>
    <mergeCell ref="K38:K40"/>
    <mergeCell ref="K41:K44"/>
    <mergeCell ref="B79:H79"/>
    <mergeCell ref="C80:H80"/>
    <mergeCell ref="C81:H81"/>
    <mergeCell ref="C82:H82"/>
    <mergeCell ref="A4:A8"/>
    <mergeCell ref="A9:A20"/>
    <mergeCell ref="A21:A36"/>
    <mergeCell ref="A37:A63"/>
    <mergeCell ref="A65:A70"/>
    <mergeCell ref="A73:A79"/>
    <mergeCell ref="B9:B15"/>
    <mergeCell ref="B16:B19"/>
    <mergeCell ref="B46:B63"/>
    <mergeCell ref="B74:C74"/>
    <mergeCell ref="B75:C75"/>
    <mergeCell ref="B76:C76"/>
    <mergeCell ref="B77:C77"/>
    <mergeCell ref="B78:C78"/>
    <mergeCell ref="B69:C69"/>
    <mergeCell ref="B70:G70"/>
    <mergeCell ref="A71:H71"/>
    <mergeCell ref="B72:H72"/>
    <mergeCell ref="B73:C73"/>
    <mergeCell ref="E64:I64"/>
    <mergeCell ref="B65:C65"/>
    <mergeCell ref="B66:C66"/>
    <mergeCell ref="B67:C67"/>
    <mergeCell ref="B68:C68"/>
    <mergeCell ref="B41:C41"/>
    <mergeCell ref="B42:C42"/>
    <mergeCell ref="B43:C43"/>
    <mergeCell ref="B44:C44"/>
    <mergeCell ref="D45:I45"/>
    <mergeCell ref="B36:H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5:C5"/>
    <mergeCell ref="B6:C6"/>
    <mergeCell ref="B7:C7"/>
    <mergeCell ref="B8:G8"/>
    <mergeCell ref="B20:H20"/>
    <mergeCell ref="A1:K1"/>
    <mergeCell ref="A2:C2"/>
    <mergeCell ref="D2:K2"/>
    <mergeCell ref="B3:C3"/>
    <mergeCell ref="B4:C4"/>
  </mergeCells>
  <phoneticPr fontId="20" type="noConversion"/>
  <pageMargins left="0.75" right="0.75" top="1" bottom="1" header="0.51180555555555596" footer="0.51180555555555596"/>
  <pageSetup paperSize="9" scale="43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3" workbookViewId="0">
      <selection activeCell="H25" sqref="H25:H38"/>
    </sheetView>
  </sheetViews>
  <sheetFormatPr defaultColWidth="8.875" defaultRowHeight="14.25" x14ac:dyDescent="0.15"/>
  <cols>
    <col min="8" max="8" width="8.625" customWidth="1"/>
  </cols>
  <sheetData/>
  <phoneticPr fontId="2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sunxiaoying</dc:creator>
  <cp:lastModifiedBy>开心</cp:lastModifiedBy>
  <cp:lastPrinted>2023-06-03T01:24:00Z</cp:lastPrinted>
  <dcterms:created xsi:type="dcterms:W3CDTF">2020-12-12T19:14:00Z</dcterms:created>
  <dcterms:modified xsi:type="dcterms:W3CDTF">2026-05-29T07:21:49Z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2052-12.43.1</vt:lpwstr>
  </property>
  <property fmtid="{D5CDD505-2E9C-101B-9397-08002B2CF9AE}" pid="3" name="ICV">
    <vt:lpwstr>19367C9BB7164EA39DF180783D288507_13</vt:lpwstr>
  </property>
  <property fmtid="{D5CDD505-2E9C-101B-9397-08002B2CF9AE}" pid="4" name="CalculationRule">
    <vt:i4>0</vt:i4>
  </property>
</Properties>
</file>